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原価計算" sheetId="2" state="visible" r:id="rId2"/>
    <sheet name="包材・その他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##"/>
    <numFmt numFmtId="166" formatCode="#,##0.0"/>
  </numFmts>
  <fonts count="6">
    <font>
      <name val="Calibri"/>
      <family val="2"/>
      <color theme="1"/>
      <sz val="11"/>
      <scheme val="minor"/>
    </font>
    <font>
      <name val="游ゴシック"/>
      <b val="1"/>
      <color rgb="00E67E22"/>
      <sz val="14"/>
    </font>
    <font>
      <name val="游ゴシック"/>
      <color rgb="00555555"/>
      <sz val="11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AD7A0"/>
      </patternFill>
    </fill>
    <fill>
      <patternFill patternType="solid">
        <fgColor rgb="00FFF9C4"/>
      </patternFill>
    </fill>
    <fill>
      <patternFill patternType="solid">
        <fgColor rgb="00EEEEEE"/>
      </patternFill>
    </fill>
    <fill>
      <patternFill patternType="solid">
        <fgColor rgb="00E67E22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0" pivotButton="0" quotePrefix="0" xfId="0"/>
    <xf numFmtId="0" fontId="3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5" fillId="5" borderId="0" applyAlignment="1" pivotButton="0" quotePrefix="0" xfId="0">
      <alignment horizontal="left"/>
    </xf>
    <xf numFmtId="0" fontId="4" fillId="0" borderId="0" pivotButton="0" quotePrefix="0" xfId="0"/>
    <xf numFmtId="164" fontId="3" fillId="3" borderId="1" pivotButton="0" quotePrefix="0" xfId="0"/>
    <xf numFmtId="0" fontId="3" fillId="3" borderId="1" pivotButton="0" quotePrefix="0" xfId="0"/>
    <xf numFmtId="0" fontId="0" fillId="0" borderId="4" pivotButton="0" quotePrefix="0" xfId="0"/>
    <xf numFmtId="0" fontId="5" fillId="5" borderId="1" applyAlignment="1" pivotButton="0" quotePrefix="0" xfId="0">
      <alignment horizontal="center" vertical="center" wrapText="1"/>
    </xf>
    <xf numFmtId="3" fontId="3" fillId="3" borderId="1" pivotButton="0" quotePrefix="0" xfId="0"/>
    <xf numFmtId="165" fontId="3" fillId="3" borderId="1" pivotButton="0" quotePrefix="0" xfId="0"/>
    <xf numFmtId="166" fontId="3" fillId="4" borderId="1" pivotButton="0" quotePrefix="0" xfId="0"/>
    <xf numFmtId="166" fontId="4" fillId="4" borderId="1" pivotButton="0" quotePrefix="0" xfId="0"/>
    <xf numFmtId="164" fontId="4" fillId="4" borderId="1" pivotButton="0" quotePrefix="0" xfId="0"/>
    <xf numFmtId="0" fontId="3" fillId="4" borderId="1" pivotButton="0" quotePrefix="0" xfId="0"/>
  </cellXfs>
  <cellStyles count="1">
    <cellStyle name="Normal" xfId="0" builtinId="0" hidden="0"/>
  </cellStyles>
  <dxfs count="1">
    <dxf>
      <font>
        <name val="游ゴシック"/>
        <b val="1"/>
        <color rgb="00C0000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iwamipiero.com/kitchencar-cost-rate-30percent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キッチンカー原価計算シート（無料版）の使い方</t>
        </is>
      </c>
    </row>
    <row r="2">
      <c r="A2" s="2" t="inlineStr">
        <is>
          <t>キッチンカーのメニュー原価率を「30%」に抑えるための計算シートです。黄色いセルに数字を入れるだけで自動計算されます。</t>
        </is>
      </c>
    </row>
    <row r="3"/>
    <row r="4">
      <c r="A4" s="3" t="inlineStr">
        <is>
          <t>■ 目的</t>
        </is>
      </c>
    </row>
    <row r="5">
      <c r="A5" s="4" t="inlineStr">
        <is>
          <t>・メニューごとの「1食あたり原価」「原価率」「粗利」を自動で計算し、原価率30%の目安を守れているか一目で確認できます。</t>
        </is>
      </c>
    </row>
    <row r="6">
      <c r="A6" s="4" t="inlineStr">
        <is>
          <t>・材料費だけでなく、容器・袋・箸などの包材コストも1食あたりに換算して合算します。</t>
        </is>
      </c>
    </row>
    <row r="7">
      <c r="A7" s="4" t="inlineStr"/>
    </row>
    <row r="8">
      <c r="A8" s="3" t="inlineStr">
        <is>
          <t>■ セルの色の意味</t>
        </is>
      </c>
    </row>
    <row r="9">
      <c r="A9" s="5" t="inlineStr">
        <is>
          <t>黄色のセル ＝ あなたが入力するセル（材料名・単価・使用量・販売価格など）</t>
        </is>
      </c>
    </row>
    <row r="10">
      <c r="A10" s="6" t="inlineStr">
        <is>
          <t>灰色のセル ＝ 自動計算されるセル（式が入っています。消さないでください）</t>
        </is>
      </c>
    </row>
    <row r="11">
      <c r="A11" s="7" t="inlineStr">
        <is>
          <t>橙色のセル ＝ 見出し</t>
        </is>
      </c>
    </row>
    <row r="12">
      <c r="A12" s="4" t="inlineStr"/>
    </row>
    <row r="13">
      <c r="A13" s="3" t="inlineStr">
        <is>
          <t>■ 使い方の流れ</t>
        </is>
      </c>
    </row>
    <row r="14">
      <c r="A14" s="4" t="inlineStr">
        <is>
          <t>1. 「原価計算」シートで、メニュー名・材料名・購入単価・購入量・1食の使用量を入力します。</t>
        </is>
      </c>
    </row>
    <row r="15">
      <c r="A15" s="4" t="inlineStr">
        <is>
          <t xml:space="preserve">   例）たこ 2,400円で1,000g購入、1食（1舟）に40g使う → 1食あたり96円 と自動計算されます。</t>
        </is>
      </c>
    </row>
    <row r="16">
      <c r="A16" s="4" t="inlineStr">
        <is>
          <t>2. 「包材・その他」シートで、容器・袋・箸・おしぼりなどの単価と使用数を入力します（原価計算シートに自動で加算されます）。</t>
        </is>
      </c>
    </row>
    <row r="17">
      <c r="A17" s="4" t="inlineStr">
        <is>
          <t>3. 「原価計算」シートの販売価格を入力すると、原価率と粗利が表示されます。目標原価率（初期値30%）を超えると赤く表示されます。</t>
        </is>
      </c>
    </row>
    <row r="18">
      <c r="A18" s="4" t="inlineStr"/>
    </row>
    <row r="19">
      <c r="A19" s="3" t="inlineStr">
        <is>
          <t>■ 注意</t>
        </is>
      </c>
    </row>
    <row r="20">
      <c r="A20" s="4" t="inlineStr">
        <is>
          <t>・金額は「税込」か「税抜」のどちらかに必ず揃えて入力してください（混ぜると原価率がずれます）。</t>
        </is>
      </c>
    </row>
    <row r="21">
      <c r="A21" s="4" t="inlineStr">
        <is>
          <t>・購入量と1食の使用量は同じ単位（gならg、個なら個）で入力してください。</t>
        </is>
      </c>
    </row>
    <row r="22">
      <c r="A22" s="4" t="inlineStr">
        <is>
          <t>・入っているサンプル数値（たこ焼き・唐揚げ）はすべて説明用の架空の数値です。ご自身の仕入れ値に書き換えてお使いください。</t>
        </is>
      </c>
    </row>
    <row r="23">
      <c r="A23" s="4" t="inlineStr">
        <is>
          <t>・シート保護はかけていません。灰色の計算セルを誤って消した場合は、配布元から再ダウンロードしてください。</t>
        </is>
      </c>
    </row>
    <row r="24">
      <c r="A24" s="4" t="inlineStr"/>
    </row>
    <row r="25">
      <c r="A25" s="3" t="inlineStr">
        <is>
          <t>■ 配布元</t>
        </is>
      </c>
    </row>
    <row r="26">
      <c r="A26" s="4" t="inlineStr">
        <is>
          <t>作成：飛笑朗（ぴえろ）（キッチンカー「極たこ焼 飛笑朗」）</t>
        </is>
      </c>
    </row>
    <row r="27">
      <c r="A27" s="4" t="inlineStr">
        <is>
          <t>解説記事：https://kiwamipiero.com/kitchencar-cost-rate-30percent-excel/</t>
        </is>
      </c>
    </row>
    <row r="28">
      <c r="A28" s="4" t="inlineStr">
        <is>
          <t>本ファイルは個人利用・自店舗での利用は自由です。再配布・販売はご遠慮ください。</t>
        </is>
      </c>
    </row>
    <row r="29"/>
    <row r="30">
      <c r="A30" t="inlineStr">
        <is>
          <t>https://kiwamipiero.com/kitchencar-cost-rate-30percent-excel/</t>
        </is>
      </c>
    </row>
  </sheetData>
  <hyperlinks>
    <hyperlink xmlns:r="http://schemas.openxmlformats.org/officeDocument/2006/relationships" ref="A3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8" customWidth="1" min="3" max="3"/>
    <col width="22" customWidth="1" min="4" max="4"/>
    <col width="22" customWidth="1" min="5" max="5"/>
  </cols>
  <sheetData>
    <row r="1">
      <c r="A1" s="1" t="inlineStr">
        <is>
          <t>原価計算シート（メニューごとの1食あたり原価・原価率・粗利）</t>
        </is>
      </c>
    </row>
    <row r="2">
      <c r="A2" s="2" t="inlineStr">
        <is>
          <t>黄色のセルに材料名・購入単価・購入量・1食の使用量・販売価格を入力してください。灰色は自動計算です。サンプル数値は架空です。</t>
        </is>
      </c>
    </row>
    <row r="3">
      <c r="A3" s="8" t="inlineStr">
        <is>
          <t>目標原価率（これを超えると赤表示）</t>
        </is>
      </c>
      <c r="B3" s="9" t="n">
        <v>0.3</v>
      </c>
      <c r="C3" s="2" t="inlineStr">
        <is>
          <t>← 必要に応じて変更できます</t>
        </is>
      </c>
    </row>
    <row r="4">
      <c r="A4" s="3" t="inlineStr">
        <is>
          <t>■ メニュー1</t>
        </is>
      </c>
      <c r="B4" s="3" t="n"/>
      <c r="C4" s="3" t="n"/>
      <c r="D4" s="3" t="n"/>
      <c r="E4" s="3" t="n"/>
    </row>
    <row r="5">
      <c r="A5" s="8" t="inlineStr">
        <is>
          <t>メニュー名</t>
        </is>
      </c>
      <c r="B5" s="10" t="inlineStr">
        <is>
          <t>たこ焼き（1舟8個）</t>
        </is>
      </c>
      <c r="C5" s="11" t="n"/>
      <c r="D5" s="2" t="inlineStr">
        <is>
          <t>（1食の単位も書くと便利：例 1舟8個）</t>
        </is>
      </c>
    </row>
    <row r="6">
      <c r="A6" s="12" t="inlineStr">
        <is>
          <t>材料名</t>
        </is>
      </c>
      <c r="B6" s="12" t="inlineStr">
        <is>
          <t>購入単価（円）</t>
        </is>
      </c>
      <c r="C6" s="12" t="inlineStr">
        <is>
          <t>購入量（g・個）</t>
        </is>
      </c>
      <c r="D6" s="12" t="inlineStr">
        <is>
          <t>1食の使用量（g・個）</t>
        </is>
      </c>
      <c r="E6" s="12" t="inlineStr">
        <is>
          <t>1食あたり原価（円）</t>
        </is>
      </c>
    </row>
    <row r="7">
      <c r="A7" s="10" t="inlineStr">
        <is>
          <t>たこ（ボイル）</t>
        </is>
      </c>
      <c r="B7" s="13" t="n">
        <v>2400</v>
      </c>
      <c r="C7" s="10" t="n">
        <v>1000</v>
      </c>
      <c r="D7" s="10" t="n">
        <v>40</v>
      </c>
      <c r="E7" s="15">
        <f>IF(OR(B7="",C7="",D7="",C7=0),"",B7/C7*D7)</f>
        <v/>
      </c>
    </row>
    <row r="8">
      <c r="A8" s="10" t="inlineStr">
        <is>
          <t>たこ焼き粉</t>
        </is>
      </c>
      <c r="B8" s="13" t="n">
        <v>600</v>
      </c>
      <c r="C8" s="10" t="n">
        <v>1000</v>
      </c>
      <c r="D8" s="10" t="n">
        <v>40</v>
      </c>
      <c r="E8" s="15">
        <f>IF(OR(B8="",C8="",D8="",C8=0),"",B8/C8*D8)</f>
        <v/>
      </c>
    </row>
    <row r="9">
      <c r="A9" s="10" t="inlineStr">
        <is>
          <t>卵</t>
        </is>
      </c>
      <c r="B9" s="13" t="n">
        <v>300</v>
      </c>
      <c r="C9" s="10" t="n">
        <v>10</v>
      </c>
      <c r="D9" s="10" t="n">
        <v>0.3</v>
      </c>
      <c r="E9" s="15">
        <f>IF(OR(B9="",C9="",D9="",C9=0),"",B9/C9*D9)</f>
        <v/>
      </c>
    </row>
    <row r="10">
      <c r="A10" s="10" t="inlineStr">
        <is>
          <t>キャベツ</t>
        </is>
      </c>
      <c r="B10" s="13" t="n">
        <v>150</v>
      </c>
      <c r="C10" s="10" t="n">
        <v>1000</v>
      </c>
      <c r="D10" s="10" t="n">
        <v>30</v>
      </c>
      <c r="E10" s="15">
        <f>IF(OR(B10="",C10="",D10="",C10=0),"",B10/C10*D10)</f>
        <v/>
      </c>
    </row>
    <row r="11">
      <c r="A11" s="10" t="inlineStr">
        <is>
          <t>天かす</t>
        </is>
      </c>
      <c r="B11" s="13" t="n">
        <v>400</v>
      </c>
      <c r="C11" s="10" t="n">
        <v>500</v>
      </c>
      <c r="D11" s="10" t="n">
        <v>10</v>
      </c>
      <c r="E11" s="15">
        <f>IF(OR(B11="",C11="",D11="",C11=0),"",B11/C11*D11)</f>
        <v/>
      </c>
    </row>
    <row r="12">
      <c r="A12" s="10" t="inlineStr">
        <is>
          <t>紅しょうが</t>
        </is>
      </c>
      <c r="B12" s="13" t="n">
        <v>500</v>
      </c>
      <c r="C12" s="10" t="n">
        <v>1000</v>
      </c>
      <c r="D12" s="10" t="n">
        <v>5</v>
      </c>
      <c r="E12" s="15">
        <f>IF(OR(B12="",C12="",D12="",C12=0),"",B12/C12*D12)</f>
        <v/>
      </c>
    </row>
    <row r="13">
      <c r="A13" s="10" t="inlineStr">
        <is>
          <t>青ねぎ</t>
        </is>
      </c>
      <c r="B13" s="13" t="n">
        <v>800</v>
      </c>
      <c r="C13" s="10" t="n">
        <v>1000</v>
      </c>
      <c r="D13" s="10" t="n">
        <v>5</v>
      </c>
      <c r="E13" s="15">
        <f>IF(OR(B13="",C13="",D13="",C13=0),"",B13/C13*D13)</f>
        <v/>
      </c>
    </row>
    <row r="14">
      <c r="A14" s="10" t="inlineStr">
        <is>
          <t>ソース</t>
        </is>
      </c>
      <c r="B14" s="13" t="n">
        <v>900</v>
      </c>
      <c r="C14" s="10" t="n">
        <v>1800</v>
      </c>
      <c r="D14" s="10" t="n">
        <v>15</v>
      </c>
      <c r="E14" s="15">
        <f>IF(OR(B14="",C14="",D14="",C14=0),"",B14/C14*D14)</f>
        <v/>
      </c>
    </row>
    <row r="15">
      <c r="A15" s="10" t="inlineStr">
        <is>
          <t>マヨネーズ</t>
        </is>
      </c>
      <c r="B15" s="13" t="n">
        <v>500</v>
      </c>
      <c r="C15" s="10" t="n">
        <v>1000</v>
      </c>
      <c r="D15" s="10" t="n">
        <v>8</v>
      </c>
      <c r="E15" s="15">
        <f>IF(OR(B15="",C15="",D15="",C15=0),"",B15/C15*D15)</f>
        <v/>
      </c>
    </row>
    <row r="16">
      <c r="A16" s="10" t="inlineStr">
        <is>
          <t>かつお節・青のり</t>
        </is>
      </c>
      <c r="B16" s="13" t="n">
        <v>1200</v>
      </c>
      <c r="C16" s="10" t="n">
        <v>500</v>
      </c>
      <c r="D16" s="10" t="n">
        <v>1.5</v>
      </c>
      <c r="E16" s="15">
        <f>IF(OR(B16="",C16="",D16="",C16=0),"",B16/C16*D16)</f>
        <v/>
      </c>
    </row>
    <row r="17">
      <c r="A17" s="8" t="inlineStr">
        <is>
          <t>材料費 合計（1食あたり）</t>
        </is>
      </c>
      <c r="E17" s="16">
        <f>SUM(E7:E16)</f>
        <v/>
      </c>
    </row>
    <row r="18">
      <c r="A18" s="8" t="inlineStr">
        <is>
          <t>包材・その他（1食あたり）※「包材・その他」シートから自動</t>
        </is>
      </c>
      <c r="E18" s="15">
        <f>'包材・その他'!E13</f>
        <v/>
      </c>
    </row>
    <row r="19">
      <c r="A19" s="8" t="inlineStr">
        <is>
          <t>1食あたり原価 合計（材料費＋包材）</t>
        </is>
      </c>
      <c r="E19" s="16">
        <f>E17+E18</f>
        <v/>
      </c>
    </row>
    <row r="20">
      <c r="A20" s="8" t="inlineStr">
        <is>
          <t>販売価格（円）</t>
        </is>
      </c>
      <c r="E20" s="13" t="n">
        <v>600</v>
      </c>
    </row>
    <row r="21">
      <c r="A21" s="8" t="inlineStr">
        <is>
          <t>原価率（原価 ÷ 販売価格）</t>
        </is>
      </c>
      <c r="E21" s="17">
        <f>IF(OR(E20="",E20=0),"",E19/E20)</f>
        <v/>
      </c>
    </row>
    <row r="22">
      <c r="A22" s="8" t="inlineStr">
        <is>
          <t>粗利（1食あたり・円）</t>
        </is>
      </c>
      <c r="E22" s="15">
        <f>IF(E20="","",E20-E19)</f>
        <v/>
      </c>
    </row>
    <row r="23"/>
    <row r="24"/>
    <row r="25">
      <c r="A25" s="3" t="inlineStr">
        <is>
          <t>■ メニュー2</t>
        </is>
      </c>
      <c r="B25" s="3" t="n"/>
      <c r="C25" s="3" t="n"/>
      <c r="D25" s="3" t="n"/>
      <c r="E25" s="3" t="n"/>
    </row>
    <row r="26">
      <c r="A26" s="8" t="inlineStr">
        <is>
          <t>メニュー名</t>
        </is>
      </c>
      <c r="B26" s="10" t="inlineStr">
        <is>
          <t>唐揚げ（1パック5個）</t>
        </is>
      </c>
      <c r="C26" s="11" t="n"/>
      <c r="D26" s="2" t="inlineStr">
        <is>
          <t>（1食の単位も書くと便利：例 1舟8個）</t>
        </is>
      </c>
    </row>
    <row r="27">
      <c r="A27" s="12" t="inlineStr">
        <is>
          <t>材料名</t>
        </is>
      </c>
      <c r="B27" s="12" t="inlineStr">
        <is>
          <t>購入単価（円）</t>
        </is>
      </c>
      <c r="C27" s="12" t="inlineStr">
        <is>
          <t>購入量（g・個）</t>
        </is>
      </c>
      <c r="D27" s="12" t="inlineStr">
        <is>
          <t>1食の使用量（g・個）</t>
        </is>
      </c>
      <c r="E27" s="12" t="inlineStr">
        <is>
          <t>1食あたり原価（円）</t>
        </is>
      </c>
    </row>
    <row r="28">
      <c r="A28" s="10" t="inlineStr">
        <is>
          <t>鶏もも肉</t>
        </is>
      </c>
      <c r="B28" s="13" t="n">
        <v>980</v>
      </c>
      <c r="C28" s="10" t="n">
        <v>1000</v>
      </c>
      <c r="D28" s="10" t="n">
        <v>150</v>
      </c>
      <c r="E28" s="15">
        <f>IF(OR(B28="",C28="",D28="",C28=0),"",B28/C28*D28)</f>
        <v/>
      </c>
    </row>
    <row r="29">
      <c r="A29" s="10" t="inlineStr">
        <is>
          <t>唐揚げ粉</t>
        </is>
      </c>
      <c r="B29" s="13" t="n">
        <v>500</v>
      </c>
      <c r="C29" s="10" t="n">
        <v>1000</v>
      </c>
      <c r="D29" s="10" t="n">
        <v>20</v>
      </c>
      <c r="E29" s="15">
        <f>IF(OR(B29="",C29="",D29="",C29=0),"",B29/C29*D29)</f>
        <v/>
      </c>
    </row>
    <row r="30">
      <c r="A30" s="10" t="inlineStr">
        <is>
          <t>揚げ油</t>
        </is>
      </c>
      <c r="B30" s="13" t="n">
        <v>400</v>
      </c>
      <c r="C30" s="10" t="n">
        <v>1500</v>
      </c>
      <c r="D30" s="10" t="n">
        <v>15</v>
      </c>
      <c r="E30" s="15">
        <f>IF(OR(B30="",C30="",D30="",C30=0),"",B30/C30*D30)</f>
        <v/>
      </c>
    </row>
    <row r="31">
      <c r="A31" s="10" t="inlineStr">
        <is>
          <t>調味料（醤油・にんにく等）</t>
        </is>
      </c>
      <c r="B31" s="13" t="n">
        <v>600</v>
      </c>
      <c r="C31" s="10" t="n">
        <v>1000</v>
      </c>
      <c r="D31" s="10" t="n">
        <v>10</v>
      </c>
      <c r="E31" s="15">
        <f>IF(OR(B31="",C31="",D31="",C31=0),"",B31/C31*D31)</f>
        <v/>
      </c>
    </row>
    <row r="32">
      <c r="A32" s="10" t="inlineStr">
        <is>
          <t>レモン</t>
        </is>
      </c>
      <c r="B32" s="13" t="n">
        <v>40</v>
      </c>
      <c r="C32" s="10" t="n">
        <v>1</v>
      </c>
      <c r="D32" s="10" t="n">
        <v>0.125</v>
      </c>
      <c r="E32" s="15">
        <f>IF(OR(B32="",C32="",D32="",C32=0),"",B32/C32*D32)</f>
        <v/>
      </c>
    </row>
    <row r="33">
      <c r="A33" s="10" t="n"/>
      <c r="B33" s="13" t="n"/>
      <c r="C33" s="10" t="n"/>
      <c r="D33" s="10" t="n"/>
      <c r="E33" s="15">
        <f>IF(OR(B33="",C33="",D33="",C33=0),"",B33/C33*D33)</f>
        <v/>
      </c>
    </row>
    <row r="34">
      <c r="A34" s="10" t="n"/>
      <c r="B34" s="13" t="n"/>
      <c r="C34" s="10" t="n"/>
      <c r="D34" s="10" t="n"/>
      <c r="E34" s="15">
        <f>IF(OR(B34="",C34="",D34="",C34=0),"",B34/C34*D34)</f>
        <v/>
      </c>
    </row>
    <row r="35">
      <c r="A35" s="10" t="n"/>
      <c r="B35" s="13" t="n"/>
      <c r="C35" s="10" t="n"/>
      <c r="D35" s="10" t="n"/>
      <c r="E35" s="15">
        <f>IF(OR(B35="",C35="",D35="",C35=0),"",B35/C35*D35)</f>
        <v/>
      </c>
    </row>
    <row r="36">
      <c r="A36" s="10" t="n"/>
      <c r="B36" s="13" t="n"/>
      <c r="C36" s="10" t="n"/>
      <c r="D36" s="10" t="n"/>
      <c r="E36" s="15">
        <f>IF(OR(B36="",C36="",D36="",C36=0),"",B36/C36*D36)</f>
        <v/>
      </c>
    </row>
    <row r="37">
      <c r="A37" s="10" t="n"/>
      <c r="B37" s="13" t="n"/>
      <c r="C37" s="10" t="n"/>
      <c r="D37" s="10" t="n"/>
      <c r="E37" s="15">
        <f>IF(OR(B37="",C37="",D37="",C37=0),"",B37/C37*D37)</f>
        <v/>
      </c>
    </row>
    <row r="38">
      <c r="A38" s="8" t="inlineStr">
        <is>
          <t>材料費 合計（1食あたり）</t>
        </is>
      </c>
      <c r="E38" s="16">
        <f>SUM(E28:E37)</f>
        <v/>
      </c>
    </row>
    <row r="39">
      <c r="A39" s="8" t="inlineStr">
        <is>
          <t>包材・その他（1食あたり）※「包材・その他」シートから自動</t>
        </is>
      </c>
      <c r="E39" s="15">
        <f>'包材・その他'!E27</f>
        <v/>
      </c>
    </row>
    <row r="40">
      <c r="A40" s="8" t="inlineStr">
        <is>
          <t>1食あたり原価 合計（材料費＋包材）</t>
        </is>
      </c>
      <c r="E40" s="16">
        <f>E38+E39</f>
        <v/>
      </c>
    </row>
    <row r="41">
      <c r="A41" s="8" t="inlineStr">
        <is>
          <t>販売価格（円）</t>
        </is>
      </c>
      <c r="E41" s="13" t="n">
        <v>500</v>
      </c>
    </row>
    <row r="42">
      <c r="A42" s="8" t="inlineStr">
        <is>
          <t>原価率（原価 ÷ 販売価格）</t>
        </is>
      </c>
      <c r="E42" s="17">
        <f>IF(OR(E41="",E41=0),"",E40/E41)</f>
        <v/>
      </c>
    </row>
    <row r="43">
      <c r="A43" s="8" t="inlineStr">
        <is>
          <t>粗利（1食あたり・円）</t>
        </is>
      </c>
      <c r="E43" s="15">
        <f>IF(E41="","",E41-E40)</f>
        <v/>
      </c>
    </row>
    <row r="44"/>
    <row r="45"/>
    <row r="46">
      <c r="A46" s="3" t="inlineStr">
        <is>
          <t>■ メニュー3</t>
        </is>
      </c>
      <c r="B46" s="3" t="n"/>
      <c r="C46" s="3" t="n"/>
      <c r="D46" s="3" t="n"/>
      <c r="E46" s="3" t="n"/>
    </row>
    <row r="47">
      <c r="A47" s="8" t="inlineStr">
        <is>
          <t>メニュー名</t>
        </is>
      </c>
      <c r="B47" s="10" t="n"/>
      <c r="C47" s="11" t="n"/>
      <c r="D47" s="2" t="inlineStr">
        <is>
          <t>（1食の単位も書くと便利：例 1舟8個）</t>
        </is>
      </c>
    </row>
    <row r="48">
      <c r="A48" s="12" t="inlineStr">
        <is>
          <t>材料名</t>
        </is>
      </c>
      <c r="B48" s="12" t="inlineStr">
        <is>
          <t>購入単価（円）</t>
        </is>
      </c>
      <c r="C48" s="12" t="inlineStr">
        <is>
          <t>購入量（g・個）</t>
        </is>
      </c>
      <c r="D48" s="12" t="inlineStr">
        <is>
          <t>1食の使用量（g・個）</t>
        </is>
      </c>
      <c r="E48" s="12" t="inlineStr">
        <is>
          <t>1食あたり原価（円）</t>
        </is>
      </c>
    </row>
    <row r="49">
      <c r="A49" s="10" t="n"/>
      <c r="B49" s="13" t="n"/>
      <c r="C49" s="10" t="n"/>
      <c r="D49" s="10" t="n"/>
      <c r="E49" s="15">
        <f>IF(OR(B49="",C49="",D49="",C49=0),"",B49/C49*D49)</f>
        <v/>
      </c>
    </row>
    <row r="50">
      <c r="A50" s="10" t="n"/>
      <c r="B50" s="13" t="n"/>
      <c r="C50" s="10" t="n"/>
      <c r="D50" s="10" t="n"/>
      <c r="E50" s="15">
        <f>IF(OR(B50="",C50="",D50="",C50=0),"",B50/C50*D50)</f>
        <v/>
      </c>
    </row>
    <row r="51">
      <c r="A51" s="10" t="n"/>
      <c r="B51" s="13" t="n"/>
      <c r="C51" s="10" t="n"/>
      <c r="D51" s="10" t="n"/>
      <c r="E51" s="15">
        <f>IF(OR(B51="",C51="",D51="",C51=0),"",B51/C51*D51)</f>
        <v/>
      </c>
    </row>
    <row r="52">
      <c r="A52" s="10" t="n"/>
      <c r="B52" s="13" t="n"/>
      <c r="C52" s="10" t="n"/>
      <c r="D52" s="10" t="n"/>
      <c r="E52" s="15">
        <f>IF(OR(B52="",C52="",D52="",C52=0),"",B52/C52*D52)</f>
        <v/>
      </c>
    </row>
    <row r="53">
      <c r="A53" s="10" t="n"/>
      <c r="B53" s="13" t="n"/>
      <c r="C53" s="10" t="n"/>
      <c r="D53" s="10" t="n"/>
      <c r="E53" s="15">
        <f>IF(OR(B53="",C53="",D53="",C53=0),"",B53/C53*D53)</f>
        <v/>
      </c>
    </row>
    <row r="54">
      <c r="A54" s="10" t="n"/>
      <c r="B54" s="13" t="n"/>
      <c r="C54" s="10" t="n"/>
      <c r="D54" s="10" t="n"/>
      <c r="E54" s="15">
        <f>IF(OR(B54="",C54="",D54="",C54=0),"",B54/C54*D54)</f>
        <v/>
      </c>
    </row>
    <row r="55">
      <c r="A55" s="10" t="n"/>
      <c r="B55" s="13" t="n"/>
      <c r="C55" s="10" t="n"/>
      <c r="D55" s="10" t="n"/>
      <c r="E55" s="15">
        <f>IF(OR(B55="",C55="",D55="",C55=0),"",B55/C55*D55)</f>
        <v/>
      </c>
    </row>
    <row r="56">
      <c r="A56" s="10" t="n"/>
      <c r="B56" s="13" t="n"/>
      <c r="C56" s="10" t="n"/>
      <c r="D56" s="10" t="n"/>
      <c r="E56" s="15">
        <f>IF(OR(B56="",C56="",D56="",C56=0),"",B56/C56*D56)</f>
        <v/>
      </c>
    </row>
    <row r="57">
      <c r="A57" s="10" t="n"/>
      <c r="B57" s="13" t="n"/>
      <c r="C57" s="10" t="n"/>
      <c r="D57" s="10" t="n"/>
      <c r="E57" s="15">
        <f>IF(OR(B57="",C57="",D57="",C57=0),"",B57/C57*D57)</f>
        <v/>
      </c>
    </row>
    <row r="58">
      <c r="A58" s="10" t="n"/>
      <c r="B58" s="13" t="n"/>
      <c r="C58" s="10" t="n"/>
      <c r="D58" s="10" t="n"/>
      <c r="E58" s="15">
        <f>IF(OR(B58="",C58="",D58="",C58=0),"",B58/C58*D58)</f>
        <v/>
      </c>
    </row>
    <row r="59">
      <c r="A59" s="8" t="inlineStr">
        <is>
          <t>材料費 合計（1食あたり）</t>
        </is>
      </c>
      <c r="E59" s="16">
        <f>SUM(E49:E58)</f>
        <v/>
      </c>
    </row>
    <row r="60">
      <c r="A60" s="8" t="inlineStr">
        <is>
          <t>包材・その他（1食あたり）※「包材・その他」シートから自動</t>
        </is>
      </c>
      <c r="E60" s="15">
        <f>'包材・その他'!E41</f>
        <v/>
      </c>
    </row>
    <row r="61">
      <c r="A61" s="8" t="inlineStr">
        <is>
          <t>1食あたり原価 合計（材料費＋包材）</t>
        </is>
      </c>
      <c r="E61" s="16">
        <f>E59+E60</f>
        <v/>
      </c>
    </row>
    <row r="62">
      <c r="A62" s="8" t="inlineStr">
        <is>
          <t>販売価格（円）</t>
        </is>
      </c>
      <c r="E62" s="13" t="n"/>
    </row>
    <row r="63">
      <c r="A63" s="8" t="inlineStr">
        <is>
          <t>原価率（原価 ÷ 販売価格）</t>
        </is>
      </c>
      <c r="E63" s="17">
        <f>IF(OR(E62="",E62=0),"",E61/E62)</f>
        <v/>
      </c>
    </row>
    <row r="64">
      <c r="A64" s="8" t="inlineStr">
        <is>
          <t>粗利（1食あたり・円）</t>
        </is>
      </c>
      <c r="E64" s="15">
        <f>IF(E62="","",E62-E61)</f>
        <v/>
      </c>
    </row>
  </sheetData>
  <mergeCells count="3">
    <mergeCell ref="B5:C5"/>
    <mergeCell ref="B47:C47"/>
    <mergeCell ref="B26:C26"/>
  </mergeCells>
  <conditionalFormatting sqref="E21">
    <cfRule type="cellIs" priority="1" operator="greaterThan" dxfId="0">
      <formula>$B$3</formula>
    </cfRule>
  </conditionalFormatting>
  <conditionalFormatting sqref="E42">
    <cfRule type="cellIs" priority="2" operator="greaterThan" dxfId="0">
      <formula>$B$3</formula>
    </cfRule>
  </conditionalFormatting>
  <conditionalFormatting sqref="E63">
    <cfRule type="cellIs" priority="3" operator="greaterThan" dxfId="0">
      <formula>$B$3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8" customWidth="1" min="3" max="3"/>
    <col width="16" customWidth="1" min="4" max="4"/>
    <col width="18" customWidth="1" min="5" max="5"/>
  </cols>
  <sheetData>
    <row r="1">
      <c r="A1" s="1" t="inlineStr">
        <is>
          <t>包材・その他コスト（容器・袋・箸・おしぼり等の1食あたりコスト）</t>
        </is>
      </c>
    </row>
    <row r="2">
      <c r="A2" s="2" t="inlineStr">
        <is>
          <t>黄色のセルに品名・購入単価・購入数量・1食の使用数を入力してください。合計は「原価計算」シートに自動で加算されます。</t>
        </is>
      </c>
    </row>
    <row r="3"/>
    <row r="4">
      <c r="A4" s="3" t="inlineStr">
        <is>
          <t>■ メニュー1</t>
        </is>
      </c>
      <c r="B4" s="3" t="n"/>
      <c r="C4" s="3" t="n"/>
      <c r="D4" s="3" t="n"/>
      <c r="E4" s="3" t="n"/>
    </row>
    <row r="5">
      <c r="A5" s="8" t="inlineStr">
        <is>
          <t>メニュー名（原価計算シートから自動）</t>
        </is>
      </c>
      <c r="B5" s="18">
        <f>IF('原価計算'!B5="","",'原価計算'!B5)</f>
        <v/>
      </c>
      <c r="C5" s="11" t="n"/>
    </row>
    <row r="6">
      <c r="A6" s="12" t="inlineStr">
        <is>
          <t>品名</t>
        </is>
      </c>
      <c r="B6" s="12" t="inlineStr">
        <is>
          <t>購入単価（円）</t>
        </is>
      </c>
      <c r="C6" s="12" t="inlineStr">
        <is>
          <t>購入数量（個・枚）</t>
        </is>
      </c>
      <c r="D6" s="12" t="inlineStr">
        <is>
          <t>1食の使用数</t>
        </is>
      </c>
      <c r="E6" s="12" t="inlineStr">
        <is>
          <t>1食あたり（円）</t>
        </is>
      </c>
    </row>
    <row r="7">
      <c r="A7" s="10" t="inlineStr">
        <is>
          <t>舟容器</t>
        </is>
      </c>
      <c r="B7" s="13" t="n">
        <v>1200</v>
      </c>
      <c r="C7" s="10" t="n">
        <v>100</v>
      </c>
      <c r="D7" s="10" t="n">
        <v>1</v>
      </c>
      <c r="E7" s="15">
        <f>IF(OR(B7="",C7="",D7="",C7=0),"",B7/C7*D7)</f>
        <v/>
      </c>
    </row>
    <row r="8">
      <c r="A8" s="10" t="inlineStr">
        <is>
          <t>ポリ袋</t>
        </is>
      </c>
      <c r="B8" s="13" t="n">
        <v>300</v>
      </c>
      <c r="C8" s="10" t="n">
        <v>100</v>
      </c>
      <c r="D8" s="10" t="n">
        <v>1</v>
      </c>
      <c r="E8" s="15">
        <f>IF(OR(B8="",C8="",D8="",C8=0),"",B8/C8*D8)</f>
        <v/>
      </c>
    </row>
    <row r="9">
      <c r="A9" s="10" t="inlineStr">
        <is>
          <t>爪楊枝</t>
        </is>
      </c>
      <c r="B9" s="13" t="n">
        <v>100</v>
      </c>
      <c r="C9" s="10" t="n">
        <v>500</v>
      </c>
      <c r="D9" s="10" t="n">
        <v>2</v>
      </c>
      <c r="E9" s="15">
        <f>IF(OR(B9="",C9="",D9="",C9=0),"",B9/C9*D9)</f>
        <v/>
      </c>
    </row>
    <row r="10">
      <c r="A10" s="10" t="n"/>
      <c r="B10" s="13" t="n"/>
      <c r="C10" s="10" t="n"/>
      <c r="D10" s="10" t="n"/>
      <c r="E10" s="15">
        <f>IF(OR(B10="",C10="",D10="",C10=0),"",B10/C10*D10)</f>
        <v/>
      </c>
    </row>
    <row r="11">
      <c r="A11" s="10" t="n"/>
      <c r="B11" s="13" t="n"/>
      <c r="C11" s="10" t="n"/>
      <c r="D11" s="10" t="n"/>
      <c r="E11" s="15">
        <f>IF(OR(B11="",C11="",D11="",C11=0),"",B11/C11*D11)</f>
        <v/>
      </c>
    </row>
    <row r="12">
      <c r="A12" s="10" t="n"/>
      <c r="B12" s="13" t="n"/>
      <c r="C12" s="10" t="n"/>
      <c r="D12" s="10" t="n"/>
      <c r="E12" s="15">
        <f>IF(OR(B12="",C12="",D12="",C12=0),"",B12/C12*D12)</f>
        <v/>
      </c>
    </row>
    <row r="13">
      <c r="A13" s="8" t="inlineStr">
        <is>
          <t>包材・その他 合計（1食あたり）</t>
        </is>
      </c>
      <c r="E13" s="16">
        <f>SUM(E7:E12)</f>
        <v/>
      </c>
    </row>
    <row r="14"/>
    <row r="15"/>
    <row r="16"/>
    <row r="17"/>
    <row r="18">
      <c r="A18" s="3" t="inlineStr">
        <is>
          <t>■ メニュー2</t>
        </is>
      </c>
      <c r="B18" s="3" t="n"/>
      <c r="C18" s="3" t="n"/>
      <c r="D18" s="3" t="n"/>
      <c r="E18" s="3" t="n"/>
    </row>
    <row r="19">
      <c r="A19" s="8" t="inlineStr">
        <is>
          <t>メニュー名（原価計算シートから自動）</t>
        </is>
      </c>
      <c r="B19" s="18">
        <f>IF('原価計算'!B26="","",'原価計算'!B26)</f>
        <v/>
      </c>
      <c r="C19" s="11" t="n"/>
    </row>
    <row r="20">
      <c r="A20" s="12" t="inlineStr">
        <is>
          <t>品名</t>
        </is>
      </c>
      <c r="B20" s="12" t="inlineStr">
        <is>
          <t>購入単価（円）</t>
        </is>
      </c>
      <c r="C20" s="12" t="inlineStr">
        <is>
          <t>購入数量（個・枚）</t>
        </is>
      </c>
      <c r="D20" s="12" t="inlineStr">
        <is>
          <t>1食の使用数</t>
        </is>
      </c>
      <c r="E20" s="12" t="inlineStr">
        <is>
          <t>1食あたり（円）</t>
        </is>
      </c>
    </row>
    <row r="21">
      <c r="A21" s="10" t="inlineStr">
        <is>
          <t>フードパック容器</t>
        </is>
      </c>
      <c r="B21" s="13" t="n">
        <v>1500</v>
      </c>
      <c r="C21" s="10" t="n">
        <v>100</v>
      </c>
      <c r="D21" s="10" t="n">
        <v>1</v>
      </c>
      <c r="E21" s="15">
        <f>IF(OR(B21="",C21="",D21="",C21=0),"",B21/C21*D21)</f>
        <v/>
      </c>
    </row>
    <row r="22">
      <c r="A22" s="10" t="inlineStr">
        <is>
          <t>ポリ袋</t>
        </is>
      </c>
      <c r="B22" s="13" t="n">
        <v>300</v>
      </c>
      <c r="C22" s="10" t="n">
        <v>100</v>
      </c>
      <c r="D22" s="10" t="n">
        <v>1</v>
      </c>
      <c r="E22" s="15">
        <f>IF(OR(B22="",C22="",D22="",C22=0),"",B22/C22*D22)</f>
        <v/>
      </c>
    </row>
    <row r="23">
      <c r="A23" s="10" t="inlineStr">
        <is>
          <t>爪楊枝</t>
        </is>
      </c>
      <c r="B23" s="13" t="n">
        <v>100</v>
      </c>
      <c r="C23" s="10" t="n">
        <v>500</v>
      </c>
      <c r="D23" s="10" t="n">
        <v>2</v>
      </c>
      <c r="E23" s="15">
        <f>IF(OR(B23="",C23="",D23="",C23=0),"",B23/C23*D23)</f>
        <v/>
      </c>
    </row>
    <row r="24">
      <c r="A24" s="10" t="n"/>
      <c r="B24" s="13" t="n"/>
      <c r="C24" s="10" t="n"/>
      <c r="D24" s="10" t="n"/>
      <c r="E24" s="15">
        <f>IF(OR(B24="",C24="",D24="",C24=0),"",B24/C24*D24)</f>
        <v/>
      </c>
    </row>
    <row r="25">
      <c r="A25" s="10" t="n"/>
      <c r="B25" s="13" t="n"/>
      <c r="C25" s="10" t="n"/>
      <c r="D25" s="10" t="n"/>
      <c r="E25" s="15">
        <f>IF(OR(B25="",C25="",D25="",C25=0),"",B25/C25*D25)</f>
        <v/>
      </c>
    </row>
    <row r="26">
      <c r="A26" s="10" t="n"/>
      <c r="B26" s="13" t="n"/>
      <c r="C26" s="10" t="n"/>
      <c r="D26" s="10" t="n"/>
      <c r="E26" s="15">
        <f>IF(OR(B26="",C26="",D26="",C26=0),"",B26/C26*D26)</f>
        <v/>
      </c>
    </row>
    <row r="27">
      <c r="A27" s="8" t="inlineStr">
        <is>
          <t>包材・その他 合計（1食あたり）</t>
        </is>
      </c>
      <c r="E27" s="16">
        <f>SUM(E21:E26)</f>
        <v/>
      </c>
    </row>
    <row r="28"/>
    <row r="29"/>
    <row r="30"/>
    <row r="31"/>
    <row r="32">
      <c r="A32" s="3" t="inlineStr">
        <is>
          <t>■ メニュー3</t>
        </is>
      </c>
      <c r="B32" s="3" t="n"/>
      <c r="C32" s="3" t="n"/>
      <c r="D32" s="3" t="n"/>
      <c r="E32" s="3" t="n"/>
    </row>
    <row r="33">
      <c r="A33" s="8" t="inlineStr">
        <is>
          <t>メニュー名（原価計算シートから自動）</t>
        </is>
      </c>
      <c r="B33" s="18">
        <f>IF('原価計算'!B47="","",'原価計算'!B47)</f>
        <v/>
      </c>
      <c r="C33" s="11" t="n"/>
    </row>
    <row r="34">
      <c r="A34" s="12" t="inlineStr">
        <is>
          <t>品名</t>
        </is>
      </c>
      <c r="B34" s="12" t="inlineStr">
        <is>
          <t>購入単価（円）</t>
        </is>
      </c>
      <c r="C34" s="12" t="inlineStr">
        <is>
          <t>購入数量（個・枚）</t>
        </is>
      </c>
      <c r="D34" s="12" t="inlineStr">
        <is>
          <t>1食の使用数</t>
        </is>
      </c>
      <c r="E34" s="12" t="inlineStr">
        <is>
          <t>1食あたり（円）</t>
        </is>
      </c>
    </row>
    <row r="35">
      <c r="A35" s="10" t="n"/>
      <c r="B35" s="13" t="n"/>
      <c r="C35" s="10" t="n"/>
      <c r="D35" s="10" t="n"/>
      <c r="E35" s="15">
        <f>IF(OR(B35="",C35="",D35="",C35=0),"",B35/C35*D35)</f>
        <v/>
      </c>
    </row>
    <row r="36">
      <c r="A36" s="10" t="n"/>
      <c r="B36" s="13" t="n"/>
      <c r="C36" s="10" t="n"/>
      <c r="D36" s="10" t="n"/>
      <c r="E36" s="15">
        <f>IF(OR(B36="",C36="",D36="",C36=0),"",B36/C36*D36)</f>
        <v/>
      </c>
    </row>
    <row r="37">
      <c r="A37" s="10" t="n"/>
      <c r="B37" s="13" t="n"/>
      <c r="C37" s="10" t="n"/>
      <c r="D37" s="10" t="n"/>
      <c r="E37" s="15">
        <f>IF(OR(B37="",C37="",D37="",C37=0),"",B37/C37*D37)</f>
        <v/>
      </c>
    </row>
    <row r="38">
      <c r="A38" s="10" t="n"/>
      <c r="B38" s="13" t="n"/>
      <c r="C38" s="10" t="n"/>
      <c r="D38" s="10" t="n"/>
      <c r="E38" s="15">
        <f>IF(OR(B38="",C38="",D38="",C38=0),"",B38/C38*D38)</f>
        <v/>
      </c>
    </row>
    <row r="39">
      <c r="A39" s="10" t="n"/>
      <c r="B39" s="13" t="n"/>
      <c r="C39" s="10" t="n"/>
      <c r="D39" s="10" t="n"/>
      <c r="E39" s="15">
        <f>IF(OR(B39="",C39="",D39="",C39=0),"",B39/C39*D39)</f>
        <v/>
      </c>
    </row>
    <row r="40">
      <c r="A40" s="10" t="n"/>
      <c r="B40" s="13" t="n"/>
      <c r="C40" s="10" t="n"/>
      <c r="D40" s="10" t="n"/>
      <c r="E40" s="15">
        <f>IF(OR(B40="",C40="",D40="",C40=0),"",B40/C40*D40)</f>
        <v/>
      </c>
    </row>
    <row r="41">
      <c r="A41" s="8" t="inlineStr">
        <is>
          <t>包材・その他 合計（1食あたり）</t>
        </is>
      </c>
      <c r="E41" s="16">
        <f>SUM(E35:E40)</f>
        <v/>
      </c>
    </row>
  </sheetData>
  <mergeCells count="3">
    <mergeCell ref="B19:C19"/>
    <mergeCell ref="B5:C5"/>
    <mergeCell ref="B33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飛笑朗（ぴえろ）</dc:creator>
  <dc:title>キッチンカー原価計算シート（無料版）</dc:title>
  <dcterms:created xsi:type="dcterms:W3CDTF">2026-10-02T06:53:37Z</dcterms:created>
  <dcterms:modified xsi:type="dcterms:W3CDTF">2026-10-08T15:13:52Z</dcterms:modified>
</cp:coreProperties>
</file>